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01"/>
  <workbookPr filterPrivacy="1"/>
  <xr:revisionPtr revIDLastSave="0" documentId="10_ncr:8100000_{864893B4-08FF-482B-904F-F6E1082D834C}" xr6:coauthVersionLast="34" xr6:coauthVersionMax="34" xr10:uidLastSave="{00000000-0000-0000-0000-000000000000}"/>
  <bookViews>
    <workbookView xWindow="0" yWindow="0" windowWidth="22260" windowHeight="12645" xr2:uid="{00000000-000D-0000-FFFF-FFFF00000000}"/>
  </bookViews>
  <sheets>
    <sheet name="Старият начин" sheetId="3" r:id="rId1"/>
    <sheet name="Новият начин" sheetId="4" r:id="rId2"/>
    <sheet name="Всички версии" sheetId="1" r:id="rId3"/>
    <sheet name="Семпла версия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4" l="1"/>
  <c r="A4" i="3"/>
  <c r="C3" i="4"/>
  <c r="E3" i="4" s="1"/>
  <c r="H3" i="4" s="1"/>
  <c r="C2" i="3"/>
  <c r="E2" i="3" s="1"/>
  <c r="K3" i="4" l="1"/>
  <c r="M3" i="4" s="1"/>
  <c r="N5" i="4" s="1"/>
  <c r="G2" i="3"/>
  <c r="B4" i="2"/>
  <c r="N3" i="4" l="1"/>
  <c r="P3" i="4" s="1"/>
  <c r="H4" i="3"/>
  <c r="H2" i="3"/>
  <c r="J2" i="3" s="1"/>
  <c r="D2" i="2"/>
  <c r="F2" i="2" s="1"/>
  <c r="H2" i="2" s="1"/>
  <c r="J2" i="2" s="1"/>
  <c r="L2" i="2" s="1"/>
  <c r="M2" i="2" l="1"/>
  <c r="M4" i="2"/>
  <c r="H5" i="1"/>
  <c r="J5" i="1" s="1"/>
  <c r="H3" i="1"/>
  <c r="J3" i="1" s="1"/>
  <c r="F3" i="1"/>
  <c r="D5" i="1"/>
  <c r="F5" i="1" s="1"/>
  <c r="F9" i="1"/>
  <c r="H9" i="1" s="1"/>
  <c r="J9" i="1" s="1"/>
  <c r="F7" i="1"/>
  <c r="H7" i="1" s="1"/>
  <c r="J7" i="1" s="1"/>
  <c r="L7" i="1" s="1"/>
  <c r="M7" i="1" s="1"/>
  <c r="N7" i="1" s="1"/>
  <c r="L5" i="1" l="1"/>
  <c r="N5" i="1" s="1"/>
  <c r="L9" i="1"/>
  <c r="N9" i="1" s="1"/>
  <c r="L3" i="1"/>
  <c r="N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2" authorId="0" shapeId="0" xr:uid="{088A0D06-4595-4106-A065-A9B645A0B0F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$0.03 е идеалния вариант</t>
        </r>
      </text>
    </comment>
    <comment ref="D2" authorId="0" shapeId="0" xr:uid="{A5153E04-D688-4CC6-823E-431FD957F7AD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15% е идеалния вариант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" authorId="0" shapeId="0" xr:uid="{E5ADA059-D159-4954-BF27-1C962825D27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$0.03 е идеалния вариант</t>
        </r>
      </text>
    </comment>
    <comment ref="D3" authorId="0" shapeId="0" xr:uid="{42A2BF66-E821-47D3-80DE-3DBA1AF6E0B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15% е идеалния вариант</t>
        </r>
      </text>
    </comment>
    <comment ref="G3" authorId="0" shapeId="0" xr:uid="{F3A795C7-47BF-44B7-B499-62C2260FEA52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15% е идеалния вариант</t>
        </r>
      </text>
    </comment>
    <comment ref="J3" authorId="0" shapeId="0" xr:uid="{4FA2C9B4-3F6D-491A-A7BB-77F9C764126D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15% е идеалния вариант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3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20% е идеалния вариант</t>
        </r>
      </text>
    </comment>
    <comment ref="G3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20% е идеалния вариант</t>
        </r>
      </text>
    </comment>
    <comment ref="I3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15% е идеалния вариант</t>
        </r>
      </text>
    </comment>
    <comment ref="E5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35% е идеалния вариант</t>
        </r>
      </text>
    </comment>
    <comment ref="I5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15% е идеалния вариант</t>
        </r>
      </text>
    </comment>
    <comment ref="E7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50% е идеалния вариант</t>
        </r>
      </text>
    </comment>
    <comment ref="I7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15% е идеалния вариант</t>
        </r>
      </text>
    </comment>
    <comment ref="E9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75% е идеалния вариант</t>
        </r>
      </text>
    </comment>
    <comment ref="I9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15% е идеалния вариант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$0.03 е идеалния вариант</t>
        </r>
      </text>
    </comment>
    <comment ref="E2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75% е идеалния вариант</t>
        </r>
      </text>
    </comment>
    <comment ref="G2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65% е идеалния вариант</t>
        </r>
      </text>
    </comment>
    <comment ref="I2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15% е идеалния вариант</t>
        </r>
      </text>
    </comment>
  </commentList>
</comments>
</file>

<file path=xl/sharedStrings.xml><?xml version="1.0" encoding="utf-8"?>
<sst xmlns="http://schemas.openxmlformats.org/spreadsheetml/2006/main" count="105" uniqueCount="42">
  <si>
    <t>Реклама</t>
  </si>
  <si>
    <t>Имейл</t>
  </si>
  <si>
    <t>Тип</t>
  </si>
  <si>
    <t>Инвестиция</t>
  </si>
  <si>
    <t>Хора</t>
  </si>
  <si>
    <t>Препоръка</t>
  </si>
  <si>
    <t>Банери</t>
  </si>
  <si>
    <t>Lead Conv</t>
  </si>
  <si>
    <t>Продажби</t>
  </si>
  <si>
    <t>Цена</t>
  </si>
  <si>
    <t>Приход</t>
  </si>
  <si>
    <t>Sales Conv.</t>
  </si>
  <si>
    <t>По-добра реклама</t>
  </si>
  <si>
    <t>По-добра Landing страницата</t>
  </si>
  <si>
    <t>По-добра продажбена страница</t>
  </si>
  <si>
    <t>По-добро обгрижване на листа</t>
  </si>
  <si>
    <t>Абонати</t>
  </si>
  <si>
    <t>По-добро таргетиране</t>
  </si>
  <si>
    <t>Резултат</t>
  </si>
  <si>
    <t>Избор на източник</t>
  </si>
  <si>
    <t>Инвестиция в източник</t>
  </si>
  <si>
    <t>Задържане</t>
  </si>
  <si>
    <t>Останали</t>
  </si>
  <si>
    <t>Печалба</t>
  </si>
  <si>
    <t>Комисион</t>
  </si>
  <si>
    <t>CPC</t>
  </si>
  <si>
    <t>Проучване</t>
  </si>
  <si>
    <t>Текст/Видео</t>
  </si>
  <si>
    <t>Текст + снимка</t>
  </si>
  <si>
    <t>Цена/клик</t>
  </si>
  <si>
    <t>По-добро таргетиране и по-добра реклама</t>
  </si>
  <si>
    <t>ROI =</t>
  </si>
  <si>
    <t>Скъп вариант</t>
  </si>
  <si>
    <t>Евтин вариант</t>
  </si>
  <si>
    <t>Инвестицията зависи от договорката с партньорите ви</t>
  </si>
  <si>
    <t>Най-евтиният и най-печеливш вариант се крие във вашия имейл лист.</t>
  </si>
  <si>
    <t>FB Реклама</t>
  </si>
  <si>
    <t>За да обобщим нещата на тази страница, добър процент на реализация е силно зависим от редица променливи и може да варира от 1% до 75%. Това е друг начин да се каже, че действителният процент на реализация е малко произволно, защото тя се вписва в по-голяма картина на бизнес процеси и ROI.
Процента на конверсия зависи от:
1.) възприемана стойност на нещо, което дава в замяна на имейл адреса на посетителя. Така например, е възприемана стойност, лесно разбираем и е достатъчно висока, за да премине прага за неучастие?
2.) Демография на аудиторията. Някои хора са много по-либерални с даването на своя имейл адрес. За това дайте нещо наистина стойностно и готино.
3.) Изживяването на потребителя на Landing страницата ви, т.е. потребителят може лесно да се регистрира на всички мобилни устройства и настолни компютри и браузъри? Дали формата за регистрация е лесно видима?
4.) Качество на трафика, т.е. наистина ли посетителите се нуждаят от ценното нещо, което предоставяте или информацията, която споделяте в рамките на продължителен период от време? Или посетителите просто четят, просто са любопитни или не са съвсем заинтересовани от това, което предлагате?</t>
  </si>
  <si>
    <t>Др. Разходи</t>
  </si>
  <si>
    <t>Първа продажба</t>
  </si>
  <si>
    <t>Втора продажба</t>
  </si>
  <si>
    <t>Трета продажба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</si>
</sst>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_-* #,##0.00\ [$лв.-402]_-;\-* #,##0.00\ [$лв.-402]_-;_-* &quot;-&quot;??\ [$лв.-402]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8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color rgb="FF333333"/>
      <name val="Georgia"/>
      <family val="1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28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6"/>
      <color rgb="FF333333"/>
      <name val="Georgia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sz val="28"/>
      <name val="Calibri"/>
      <family val="2"/>
      <scheme val="minor"/>
    </font>
    <font>
      <sz val="13"/>
      <name val="Calibri"/>
      <family val="2"/>
      <scheme val="minor"/>
    </font>
    <font>
      <sz val="2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2" fillId="0" borderId="0" xfId="0" applyNumberFormat="1" applyFont="1"/>
    <xf numFmtId="0" fontId="2" fillId="7" borderId="2" xfId="1" applyNumberFormat="1" applyFont="1" applyFill="1" applyBorder="1"/>
    <xf numFmtId="164" fontId="2" fillId="2" borderId="3" xfId="1" applyNumberFormat="1" applyFont="1" applyFill="1" applyBorder="1"/>
    <xf numFmtId="164" fontId="2" fillId="9" borderId="3" xfId="1" applyNumberFormat="1" applyFont="1" applyFill="1" applyBorder="1"/>
    <xf numFmtId="0" fontId="2" fillId="2" borderId="3" xfId="1" applyNumberFormat="1" applyFont="1" applyFill="1" applyBorder="1"/>
    <xf numFmtId="0" fontId="2" fillId="3" borderId="3" xfId="0" applyFont="1" applyFill="1" applyBorder="1"/>
    <xf numFmtId="165" fontId="2" fillId="2" borderId="3" xfId="1" applyNumberFormat="1" applyFont="1" applyFill="1" applyBorder="1"/>
    <xf numFmtId="0" fontId="2" fillId="10" borderId="2" xfId="0" applyNumberFormat="1" applyFont="1" applyFill="1" applyBorder="1"/>
    <xf numFmtId="0" fontId="2" fillId="10" borderId="3" xfId="0" applyFont="1" applyFill="1" applyBorder="1"/>
    <xf numFmtId="0" fontId="2" fillId="10" borderId="4" xfId="0" applyFont="1" applyFill="1" applyBorder="1"/>
    <xf numFmtId="165" fontId="5" fillId="5" borderId="4" xfId="0" applyNumberFormat="1" applyFont="1" applyFill="1" applyBorder="1"/>
    <xf numFmtId="9" fontId="8" fillId="2" borderId="3" xfId="0" applyNumberFormat="1" applyFont="1" applyFill="1" applyBorder="1"/>
    <xf numFmtId="0" fontId="8" fillId="10" borderId="3" xfId="0" applyFont="1" applyFill="1" applyBorder="1"/>
    <xf numFmtId="10" fontId="8" fillId="2" borderId="3" xfId="0" applyNumberFormat="1" applyFont="1" applyFill="1" applyBorder="1"/>
    <xf numFmtId="165" fontId="5" fillId="5" borderId="0" xfId="0" applyNumberFormat="1" applyFont="1" applyFill="1"/>
    <xf numFmtId="165" fontId="6" fillId="5" borderId="0" xfId="0" applyNumberFormat="1" applyFont="1" applyFill="1"/>
    <xf numFmtId="44" fontId="2" fillId="2" borderId="3" xfId="1" applyFont="1" applyFill="1" applyBorder="1"/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4" borderId="1" xfId="0" applyFont="1" applyFill="1" applyBorder="1"/>
    <xf numFmtId="0" fontId="2" fillId="6" borderId="1" xfId="0" applyFont="1" applyFill="1" applyBorder="1"/>
    <xf numFmtId="0" fontId="2" fillId="8" borderId="1" xfId="0" applyNumberFormat="1" applyFont="1" applyFill="1" applyBorder="1"/>
    <xf numFmtId="165" fontId="12" fillId="5" borderId="7" xfId="0" applyNumberFormat="1" applyFont="1" applyFill="1" applyBorder="1"/>
    <xf numFmtId="0" fontId="13" fillId="0" borderId="0" xfId="0" applyFont="1"/>
    <xf numFmtId="9" fontId="14" fillId="0" borderId="0" xfId="0" applyNumberFormat="1" applyFont="1" applyFill="1" applyBorder="1" applyAlignment="1">
      <alignment wrapText="1"/>
    </xf>
    <xf numFmtId="0" fontId="13" fillId="0" borderId="0" xfId="0" applyFont="1" applyBorder="1"/>
    <xf numFmtId="0" fontId="15" fillId="8" borderId="1" xfId="0" applyNumberFormat="1" applyFont="1" applyFill="1" applyBorder="1"/>
    <xf numFmtId="0" fontId="15" fillId="6" borderId="1" xfId="0" applyFont="1" applyFill="1" applyBorder="1"/>
    <xf numFmtId="0" fontId="15" fillId="4" borderId="1" xfId="0" applyFont="1" applyFill="1" applyBorder="1"/>
    <xf numFmtId="0" fontId="15" fillId="7" borderId="2" xfId="1" applyNumberFormat="1" applyFont="1" applyFill="1" applyBorder="1"/>
    <xf numFmtId="164" fontId="15" fillId="2" borderId="3" xfId="1" applyNumberFormat="1" applyFont="1" applyFill="1" applyBorder="1"/>
    <xf numFmtId="0" fontId="15" fillId="3" borderId="3" xfId="0" applyFont="1" applyFill="1" applyBorder="1"/>
    <xf numFmtId="165" fontId="15" fillId="2" borderId="3" xfId="1" applyNumberFormat="1" applyFont="1" applyFill="1" applyBorder="1"/>
    <xf numFmtId="9" fontId="15" fillId="2" borderId="3" xfId="0" applyNumberFormat="1" applyFont="1" applyFill="1" applyBorder="1"/>
    <xf numFmtId="9" fontId="15" fillId="2" borderId="3" xfId="0" applyNumberFormat="1" applyFont="1" applyFill="1" applyBorder="1" applyAlignment="1">
      <alignment wrapText="1"/>
    </xf>
    <xf numFmtId="165" fontId="12" fillId="5" borderId="4" xfId="0" applyNumberFormat="1" applyFont="1" applyFill="1" applyBorder="1"/>
    <xf numFmtId="0" fontId="16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8" fillId="0" borderId="0" xfId="0" applyFont="1" applyBorder="1"/>
    <xf numFmtId="0" fontId="16" fillId="0" borderId="0" xfId="0" applyFont="1" applyBorder="1"/>
    <xf numFmtId="0" fontId="15" fillId="3" borderId="3" xfId="0" applyNumberFormat="1" applyFont="1" applyFill="1" applyBorder="1"/>
    <xf numFmtId="0" fontId="22" fillId="5" borderId="0" xfId="0" applyFont="1" applyFill="1" applyBorder="1" applyAlignment="1">
      <alignment horizontal="right"/>
    </xf>
    <xf numFmtId="9" fontId="22" fillId="5" borderId="0" xfId="2" applyFont="1" applyFill="1" applyBorder="1"/>
    <xf numFmtId="165" fontId="21" fillId="5" borderId="0" xfId="0" applyNumberFormat="1" applyFont="1" applyFill="1" applyBorder="1"/>
    <xf numFmtId="0" fontId="16" fillId="0" borderId="0" xfId="0" applyFont="1"/>
    <xf numFmtId="0" fontId="9" fillId="0" borderId="3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2" fillId="10" borderId="0" xfId="1" applyNumberFormat="1" applyFont="1" applyFill="1" applyBorder="1"/>
    <xf numFmtId="164" fontId="2" fillId="10" borderId="0" xfId="1" applyNumberFormat="1" applyFont="1" applyFill="1" applyBorder="1"/>
    <xf numFmtId="9" fontId="8" fillId="10" borderId="0" xfId="0" applyNumberFormat="1" applyFont="1" applyFill="1" applyBorder="1"/>
    <xf numFmtId="0" fontId="2" fillId="10" borderId="0" xfId="0" applyFont="1" applyFill="1" applyBorder="1"/>
    <xf numFmtId="9" fontId="10" fillId="10" borderId="0" xfId="0" applyNumberFormat="1" applyFont="1" applyFill="1" applyBorder="1" applyAlignment="1">
      <alignment horizontal="center" wrapText="1"/>
    </xf>
    <xf numFmtId="0" fontId="2" fillId="10" borderId="5" xfId="0" applyFont="1" applyFill="1" applyBorder="1"/>
    <xf numFmtId="165" fontId="2" fillId="10" borderId="5" xfId="1" applyNumberFormat="1" applyFont="1" applyFill="1" applyBorder="1"/>
    <xf numFmtId="165" fontId="5" fillId="10" borderId="5" xfId="0" applyNumberFormat="1" applyFont="1" applyFill="1" applyBorder="1"/>
    <xf numFmtId="0" fontId="2" fillId="10" borderId="0" xfId="0" applyFont="1" applyFill="1"/>
    <xf numFmtId="165" fontId="6" fillId="10" borderId="0" xfId="0" applyNumberFormat="1" applyFont="1" applyFill="1"/>
    <xf numFmtId="0" fontId="15" fillId="11" borderId="1" xfId="0" applyFont="1" applyFill="1" applyBorder="1"/>
    <xf numFmtId="165" fontId="12" fillId="12" borderId="4" xfId="0" applyNumberFormat="1" applyFont="1" applyFill="1" applyBorder="1"/>
    <xf numFmtId="0" fontId="17" fillId="0" borderId="5" xfId="0" applyFont="1" applyBorder="1" applyAlignment="1">
      <alignment vertical="center" wrapText="1"/>
    </xf>
    <xf numFmtId="0" fontId="27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9" fontId="10" fillId="2" borderId="5" xfId="0" applyNumberFormat="1" applyFont="1" applyFill="1" applyBorder="1" applyAlignment="1">
      <alignment horizontal="center" wrapText="1"/>
    </xf>
    <xf numFmtId="9" fontId="10" fillId="2" borderId="0" xfId="0" applyNumberFormat="1" applyFont="1" applyFill="1" applyBorder="1" applyAlignment="1">
      <alignment horizontal="center" wrapText="1"/>
    </xf>
    <xf numFmtId="9" fontId="10" fillId="2" borderId="6" xfId="0" applyNumberFormat="1" applyFont="1" applyFill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23" fillId="0" borderId="0" xfId="0" applyFont="1" applyAlignment="1">
      <alignment horizontal="left" vertical="top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17" fillId="0" borderId="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5" fillId="13" borderId="6" xfId="0" applyFont="1" applyFill="1" applyBorder="1" applyAlignment="1">
      <alignment horizontal="center"/>
    </xf>
    <xf numFmtId="0" fontId="24" fillId="14" borderId="6" xfId="0" applyFont="1" applyFill="1" applyBorder="1" applyAlignment="1">
      <alignment horizontal="center"/>
    </xf>
    <xf numFmtId="0" fontId="24" fillId="5" borderId="6" xfId="0" applyFont="1" applyFill="1" applyBorder="1" applyAlignment="1">
      <alignment horizontal="center"/>
    </xf>
    <xf numFmtId="0" fontId="27" fillId="0" borderId="5" xfId="0" applyFont="1" applyBorder="1" applyAlignment="1">
      <alignment vertical="center" wrapText="1"/>
    </xf>
    <xf numFmtId="165" fontId="27" fillId="5" borderId="0" xfId="0" applyNumberFormat="1" applyFont="1" applyFill="1" applyBorder="1"/>
    <xf numFmtId="0" fontId="16" fillId="0" borderId="0" xfId="0" applyFont="1" applyBorder="1" applyAlignment="1">
      <alignment vertical="center"/>
    </xf>
    <xf numFmtId="9" fontId="16" fillId="0" borderId="0" xfId="0" applyNumberFormat="1" applyFont="1" applyFill="1" applyBorder="1" applyAlignment="1">
      <alignment horizontal="center" vertical="center" wrapText="1"/>
    </xf>
    <xf numFmtId="0" fontId="28" fillId="5" borderId="0" xfId="0" applyFont="1" applyFill="1" applyBorder="1" applyAlignment="1">
      <alignment horizontal="right"/>
    </xf>
    <xf numFmtId="9" fontId="28" fillId="5" borderId="0" xfId="2" applyFont="1" applyFill="1" applyBorder="1"/>
    <xf numFmtId="9" fontId="27" fillId="0" borderId="0" xfId="0" applyNumberFormat="1" applyFont="1" applyFill="1" applyBorder="1" applyAlignment="1">
      <alignment wrapText="1"/>
    </xf>
    <xf numFmtId="0" fontId="29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18" fillId="0" borderId="0" xfId="0" applyFont="1"/>
    <xf numFmtId="165" fontId="16" fillId="5" borderId="0" xfId="0" applyNumberFormat="1" applyFont="1" applyFill="1" applyBorder="1"/>
    <xf numFmtId="0" fontId="31" fillId="5" borderId="0" xfId="0" applyFont="1" applyFill="1" applyBorder="1" applyAlignment="1">
      <alignment horizontal="right"/>
    </xf>
    <xf numFmtId="9" fontId="31" fillId="5" borderId="0" xfId="2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999C9-7F00-4D6C-94DD-C6AE75F3AE59}">
  <dimension ref="A1:J9"/>
  <sheetViews>
    <sheetView tabSelected="1" zoomScale="130" zoomScaleNormal="130" workbookViewId="0">
      <selection activeCell="D9" sqref="D9"/>
    </sheetView>
  </sheetViews>
  <sheetFormatPr defaultRowHeight="15" x14ac:dyDescent="0.25"/>
  <cols>
    <col min="1" max="6" width="13.5703125" customWidth="1"/>
    <col min="7" max="7" width="19.85546875" customWidth="1"/>
    <col min="8" max="8" width="15.85546875" customWidth="1"/>
    <col min="9" max="9" width="16.28515625" customWidth="1"/>
    <col min="10" max="10" width="14.5703125" customWidth="1"/>
  </cols>
  <sheetData>
    <row r="1" spans="1:10" ht="17.25" x14ac:dyDescent="0.3">
      <c r="A1" s="29" t="s">
        <v>3</v>
      </c>
      <c r="B1" s="29" t="s">
        <v>29</v>
      </c>
      <c r="C1" s="30" t="s">
        <v>4</v>
      </c>
      <c r="D1" s="29" t="s">
        <v>11</v>
      </c>
      <c r="E1" s="30" t="s">
        <v>8</v>
      </c>
      <c r="F1" s="29" t="s">
        <v>9</v>
      </c>
      <c r="G1" s="30" t="s">
        <v>10</v>
      </c>
      <c r="H1" s="30" t="s">
        <v>23</v>
      </c>
      <c r="I1" s="59" t="s">
        <v>38</v>
      </c>
      <c r="J1" s="30" t="s">
        <v>23</v>
      </c>
    </row>
    <row r="2" spans="1:10" ht="18.75" x14ac:dyDescent="0.3">
      <c r="A2" s="32">
        <v>10</v>
      </c>
      <c r="B2" s="32">
        <v>0.1</v>
      </c>
      <c r="C2" s="42">
        <f>SUM(A2/B2)</f>
        <v>100</v>
      </c>
      <c r="D2" s="35">
        <v>0.01</v>
      </c>
      <c r="E2" s="33">
        <f>SUM(C2*D2)</f>
        <v>1</v>
      </c>
      <c r="F2" s="34">
        <v>50</v>
      </c>
      <c r="G2" s="37">
        <f>SUM(E2*F2)</f>
        <v>50</v>
      </c>
      <c r="H2" s="24">
        <f>SUM(G2-(A2*1.75))</f>
        <v>32.5</v>
      </c>
      <c r="I2" s="60">
        <v>20</v>
      </c>
      <c r="J2" s="24">
        <f>SUM(H2-I2)</f>
        <v>12.5</v>
      </c>
    </row>
    <row r="3" spans="1:10" ht="47.25" x14ac:dyDescent="0.25">
      <c r="A3" s="39" t="s">
        <v>20</v>
      </c>
      <c r="B3" s="85" t="s">
        <v>30</v>
      </c>
      <c r="C3" s="85"/>
      <c r="D3" s="39" t="s">
        <v>14</v>
      </c>
      <c r="E3" s="84" t="s">
        <v>18</v>
      </c>
      <c r="F3" s="84"/>
      <c r="G3" s="84"/>
      <c r="H3" s="84"/>
      <c r="I3" s="86"/>
      <c r="J3" s="86"/>
    </row>
    <row r="4" spans="1:10" ht="31.5" x14ac:dyDescent="0.4">
      <c r="A4" s="87">
        <f>SUM(A2*1.7)</f>
        <v>17</v>
      </c>
      <c r="B4" s="63" t="s">
        <v>26</v>
      </c>
      <c r="C4" s="64" t="s">
        <v>28</v>
      </c>
      <c r="D4" s="63" t="s">
        <v>27</v>
      </c>
      <c r="E4" s="41"/>
      <c r="F4" s="41"/>
      <c r="G4" s="88" t="s">
        <v>31</v>
      </c>
      <c r="H4" s="89">
        <f>SUM(G2-A4)/A4</f>
        <v>1.9411764705882353</v>
      </c>
      <c r="I4" s="86"/>
      <c r="J4" s="86"/>
    </row>
    <row r="5" spans="1:10" x14ac:dyDescent="0.25">
      <c r="A5" s="86"/>
      <c r="B5" s="86"/>
      <c r="C5" s="86"/>
      <c r="D5" s="86"/>
      <c r="E5" s="86"/>
      <c r="F5" s="86"/>
      <c r="G5" s="86"/>
      <c r="H5" s="86"/>
      <c r="I5" s="86"/>
      <c r="J5" s="86"/>
    </row>
    <row r="6" spans="1:10" x14ac:dyDescent="0.25">
      <c r="A6" s="86"/>
      <c r="B6" s="86"/>
      <c r="C6" s="86"/>
      <c r="D6" s="86"/>
      <c r="E6" s="86"/>
      <c r="F6" s="86"/>
      <c r="G6" s="86"/>
      <c r="H6" s="86"/>
      <c r="I6" s="86"/>
      <c r="J6" s="86"/>
    </row>
    <row r="7" spans="1:10" x14ac:dyDescent="0.25">
      <c r="A7" s="86"/>
      <c r="B7" s="86"/>
      <c r="C7" s="86"/>
      <c r="D7" s="86"/>
      <c r="E7" s="86"/>
      <c r="F7" s="86"/>
      <c r="G7" s="86"/>
      <c r="H7" s="86"/>
      <c r="I7" s="86"/>
      <c r="J7" s="86"/>
    </row>
    <row r="8" spans="1:10" x14ac:dyDescent="0.25">
      <c r="A8" s="86"/>
      <c r="B8" s="86"/>
      <c r="C8" s="86"/>
      <c r="D8" s="86"/>
      <c r="E8" s="86"/>
      <c r="F8" s="86"/>
      <c r="G8" s="86"/>
      <c r="H8" s="86"/>
      <c r="I8" s="86"/>
      <c r="J8" s="86"/>
    </row>
    <row r="9" spans="1:10" x14ac:dyDescent="0.25">
      <c r="A9" s="86"/>
      <c r="B9" s="86"/>
      <c r="C9" s="86"/>
      <c r="D9" s="86"/>
      <c r="E9" s="86"/>
      <c r="F9" s="86"/>
      <c r="G9" s="86"/>
      <c r="H9" s="86"/>
      <c r="I9" s="86"/>
      <c r="J9" s="86"/>
    </row>
  </sheetData>
  <mergeCells count="2">
    <mergeCell ref="B3:C3"/>
    <mergeCell ref="E3:H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73C3A-0095-4FE5-97E2-6C706C69213F}">
  <dimension ref="A1:P5"/>
  <sheetViews>
    <sheetView zoomScale="115" zoomScaleNormal="115" workbookViewId="0">
      <selection activeCell="N5" sqref="N5"/>
    </sheetView>
  </sheetViews>
  <sheetFormatPr defaultRowHeight="15" x14ac:dyDescent="0.25"/>
  <cols>
    <col min="1" max="2" width="17.42578125" customWidth="1"/>
    <col min="3" max="3" width="10" customWidth="1"/>
    <col min="4" max="12" width="13.28515625" customWidth="1"/>
    <col min="13" max="16" width="14.5703125" customWidth="1"/>
  </cols>
  <sheetData>
    <row r="1" spans="1:16" x14ac:dyDescent="0.25">
      <c r="D1" s="74" t="s">
        <v>39</v>
      </c>
      <c r="E1" s="74"/>
      <c r="F1" s="74"/>
      <c r="G1" s="75" t="s">
        <v>40</v>
      </c>
      <c r="H1" s="75"/>
      <c r="I1" s="75"/>
      <c r="J1" s="76" t="s">
        <v>41</v>
      </c>
      <c r="K1" s="76"/>
      <c r="L1" s="76"/>
    </row>
    <row r="2" spans="1:16" ht="17.25" x14ac:dyDescent="0.3">
      <c r="A2" s="29" t="s">
        <v>3</v>
      </c>
      <c r="B2" s="29" t="s">
        <v>29</v>
      </c>
      <c r="C2" s="30" t="s">
        <v>4</v>
      </c>
      <c r="D2" s="29" t="s">
        <v>11</v>
      </c>
      <c r="E2" s="30" t="s">
        <v>8</v>
      </c>
      <c r="F2" s="29" t="s">
        <v>9</v>
      </c>
      <c r="G2" s="29" t="s">
        <v>11</v>
      </c>
      <c r="H2" s="30" t="s">
        <v>8</v>
      </c>
      <c r="I2" s="29" t="s">
        <v>9</v>
      </c>
      <c r="J2" s="29" t="s">
        <v>11</v>
      </c>
      <c r="K2" s="30" t="s">
        <v>8</v>
      </c>
      <c r="L2" s="29" t="s">
        <v>9</v>
      </c>
      <c r="M2" s="30" t="s">
        <v>10</v>
      </c>
      <c r="N2" s="30" t="s">
        <v>23</v>
      </c>
      <c r="O2" s="59" t="s">
        <v>38</v>
      </c>
      <c r="P2" s="30" t="s">
        <v>23</v>
      </c>
    </row>
    <row r="3" spans="1:16" ht="18.75" x14ac:dyDescent="0.3">
      <c r="A3" s="32">
        <v>10</v>
      </c>
      <c r="B3" s="32">
        <v>0.1</v>
      </c>
      <c r="C3" s="42">
        <f>SUM(A3/B3)</f>
        <v>100</v>
      </c>
      <c r="D3" s="35">
        <v>0.03</v>
      </c>
      <c r="E3" s="33">
        <f>SUM(C3*D3)</f>
        <v>3</v>
      </c>
      <c r="F3" s="34">
        <v>50</v>
      </c>
      <c r="G3" s="35">
        <v>0.5</v>
      </c>
      <c r="H3" s="33">
        <f>SUM(E3*G3)</f>
        <v>1.5</v>
      </c>
      <c r="I3" s="34">
        <v>50</v>
      </c>
      <c r="J3" s="35">
        <v>0.5</v>
      </c>
      <c r="K3" s="33">
        <f>SUM(H3*J3)</f>
        <v>0.75</v>
      </c>
      <c r="L3" s="34">
        <v>50</v>
      </c>
      <c r="M3" s="37">
        <f>SUM(E3*F3)+(H3*I3)+(K3*L3)</f>
        <v>262.5</v>
      </c>
      <c r="N3" s="24">
        <f>SUM(M3-(A3*1.75))</f>
        <v>245</v>
      </c>
      <c r="O3" s="60">
        <v>20</v>
      </c>
      <c r="P3" s="24">
        <f>SUM(N3-O3)</f>
        <v>225</v>
      </c>
    </row>
    <row r="4" spans="1:16" ht="46.9" customHeight="1" x14ac:dyDescent="0.25">
      <c r="A4" s="39" t="s">
        <v>20</v>
      </c>
      <c r="B4" s="73" t="s">
        <v>30</v>
      </c>
      <c r="C4" s="73"/>
      <c r="D4" s="62" t="s">
        <v>14</v>
      </c>
      <c r="E4" s="61"/>
      <c r="F4" s="61"/>
      <c r="G4" s="61"/>
      <c r="H4" s="61"/>
      <c r="I4" s="61"/>
      <c r="J4" s="61"/>
      <c r="K4" s="61"/>
      <c r="L4" s="61"/>
      <c r="M4" s="72" t="s">
        <v>18</v>
      </c>
      <c r="N4" s="72"/>
    </row>
    <row r="5" spans="1:16" ht="31.5" x14ac:dyDescent="0.4">
      <c r="A5" s="45">
        <f>SUM(A3*1.7)</f>
        <v>17</v>
      </c>
      <c r="B5" s="63" t="s">
        <v>26</v>
      </c>
      <c r="C5" s="64" t="s">
        <v>28</v>
      </c>
      <c r="D5" s="63" t="s">
        <v>27</v>
      </c>
      <c r="E5" s="41"/>
      <c r="F5" s="41"/>
      <c r="G5" s="63" t="s">
        <v>27</v>
      </c>
      <c r="H5" s="41"/>
      <c r="I5" s="41"/>
      <c r="J5" s="63" t="s">
        <v>27</v>
      </c>
      <c r="K5" s="41"/>
      <c r="L5" s="41"/>
      <c r="M5" s="43" t="s">
        <v>31</v>
      </c>
      <c r="N5" s="44">
        <f>SUM(M3-A5)/A5</f>
        <v>14.441176470588236</v>
      </c>
    </row>
  </sheetData>
  <mergeCells count="5">
    <mergeCell ref="B4:C4"/>
    <mergeCell ref="M4:N4"/>
    <mergeCell ref="D1:F1"/>
    <mergeCell ref="G1:I1"/>
    <mergeCell ref="J1:L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zoomScale="80" zoomScaleNormal="80" workbookViewId="0">
      <selection activeCell="A12" sqref="A12:N12"/>
    </sheetView>
  </sheetViews>
  <sheetFormatPr defaultColWidth="9" defaultRowHeight="23.25" x14ac:dyDescent="0.35"/>
  <cols>
    <col min="1" max="1" width="15.7109375" style="2" customWidth="1"/>
    <col min="2" max="2" width="16.42578125" style="1" customWidth="1"/>
    <col min="3" max="3" width="15.42578125" style="1" customWidth="1"/>
    <col min="4" max="4" width="11.7109375" style="1" customWidth="1"/>
    <col min="5" max="5" width="16.42578125" style="1" customWidth="1"/>
    <col min="6" max="6" width="12.28515625" style="1" customWidth="1"/>
    <col min="7" max="7" width="16.42578125" style="1" customWidth="1"/>
    <col min="8" max="8" width="13.42578125" style="1" customWidth="1"/>
    <col min="9" max="11" width="16.42578125" style="1" customWidth="1"/>
    <col min="12" max="12" width="19.85546875" style="1" customWidth="1"/>
    <col min="13" max="13" width="18" style="1" customWidth="1"/>
    <col min="14" max="14" width="19" style="1" customWidth="1"/>
    <col min="15" max="16384" width="9" style="1"/>
  </cols>
  <sheetData>
    <row r="1" spans="1:14" ht="71.25" customHeight="1" x14ac:dyDescent="0.55000000000000004">
      <c r="A1" s="47" t="s">
        <v>19</v>
      </c>
      <c r="B1" s="48" t="s">
        <v>20</v>
      </c>
      <c r="C1" s="48" t="s">
        <v>17</v>
      </c>
      <c r="D1" s="48" t="s">
        <v>12</v>
      </c>
      <c r="E1" s="48" t="s">
        <v>13</v>
      </c>
      <c r="F1" s="48"/>
      <c r="G1" s="68" t="s">
        <v>15</v>
      </c>
      <c r="H1" s="68"/>
      <c r="I1" s="48" t="s">
        <v>14</v>
      </c>
      <c r="J1" s="70" t="s">
        <v>18</v>
      </c>
      <c r="K1" s="70"/>
      <c r="L1" s="70"/>
      <c r="M1" s="70"/>
      <c r="N1" s="71"/>
    </row>
    <row r="2" spans="1:14" ht="27.95" customHeight="1" x14ac:dyDescent="0.35">
      <c r="A2" s="23" t="s">
        <v>2</v>
      </c>
      <c r="B2" s="22" t="s">
        <v>3</v>
      </c>
      <c r="C2" s="22" t="s">
        <v>25</v>
      </c>
      <c r="D2" s="21" t="s">
        <v>4</v>
      </c>
      <c r="E2" s="22" t="s">
        <v>7</v>
      </c>
      <c r="F2" s="21" t="s">
        <v>16</v>
      </c>
      <c r="G2" s="22" t="s">
        <v>21</v>
      </c>
      <c r="H2" s="21" t="s">
        <v>22</v>
      </c>
      <c r="I2" s="22" t="s">
        <v>11</v>
      </c>
      <c r="J2" s="21" t="s">
        <v>8</v>
      </c>
      <c r="K2" s="22" t="s">
        <v>9</v>
      </c>
      <c r="L2" s="21" t="s">
        <v>10</v>
      </c>
      <c r="M2" s="1" t="s">
        <v>24</v>
      </c>
      <c r="N2" s="21" t="s">
        <v>23</v>
      </c>
    </row>
    <row r="3" spans="1:14" ht="27.95" customHeight="1" x14ac:dyDescent="0.35">
      <c r="A3" s="3" t="s">
        <v>6</v>
      </c>
      <c r="B3" s="18">
        <v>100</v>
      </c>
      <c r="C3" s="5">
        <v>0</v>
      </c>
      <c r="D3" s="6">
        <v>1000</v>
      </c>
      <c r="E3" s="13">
        <v>0.15</v>
      </c>
      <c r="F3" s="7">
        <f>SUM(D3*E3)</f>
        <v>150</v>
      </c>
      <c r="G3" s="65">
        <v>0.5</v>
      </c>
      <c r="H3" s="7">
        <f>SUM(F3*G3)</f>
        <v>75</v>
      </c>
      <c r="I3" s="13">
        <v>0.04</v>
      </c>
      <c r="J3" s="7">
        <f>SUM(H3*I3)</f>
        <v>3</v>
      </c>
      <c r="K3" s="8">
        <v>197</v>
      </c>
      <c r="L3" s="12">
        <f>SUM(J3*K3)</f>
        <v>591</v>
      </c>
      <c r="N3" s="17">
        <f>SUM(L3-(B3*1.7))</f>
        <v>421</v>
      </c>
    </row>
    <row r="4" spans="1:14" ht="27.95" customHeight="1" x14ac:dyDescent="0.35">
      <c r="A4" s="9" t="s">
        <v>32</v>
      </c>
      <c r="B4" s="10"/>
      <c r="C4" s="10"/>
      <c r="D4" s="10"/>
      <c r="E4" s="14"/>
      <c r="F4" s="10"/>
      <c r="G4" s="66"/>
      <c r="H4" s="10"/>
      <c r="I4" s="14"/>
      <c r="J4" s="10"/>
      <c r="K4" s="10"/>
      <c r="L4" s="11"/>
    </row>
    <row r="5" spans="1:14" ht="27.95" customHeight="1" x14ac:dyDescent="0.35">
      <c r="A5" s="3" t="s">
        <v>36</v>
      </c>
      <c r="B5" s="4">
        <v>100</v>
      </c>
      <c r="C5" s="4">
        <v>0.1</v>
      </c>
      <c r="D5" s="7">
        <f>SUM(B5/C5)</f>
        <v>1000</v>
      </c>
      <c r="E5" s="13">
        <v>0.25</v>
      </c>
      <c r="F5" s="7">
        <f>SUM(D5*E5)</f>
        <v>250</v>
      </c>
      <c r="G5" s="66"/>
      <c r="H5" s="7">
        <f>SUM(F5*G3)</f>
        <v>125</v>
      </c>
      <c r="I5" s="13">
        <v>0.04</v>
      </c>
      <c r="J5" s="7">
        <f>SUM(H5*I5)</f>
        <v>5</v>
      </c>
      <c r="K5" s="8">
        <v>197</v>
      </c>
      <c r="L5" s="12">
        <f>SUM(J5*K5)</f>
        <v>985</v>
      </c>
      <c r="N5" s="17">
        <f>SUM(L5-(B5*1.7))</f>
        <v>815</v>
      </c>
    </row>
    <row r="6" spans="1:14" ht="27.95" customHeight="1" x14ac:dyDescent="0.35">
      <c r="A6" s="9" t="s">
        <v>33</v>
      </c>
      <c r="B6" s="10"/>
      <c r="C6" s="10"/>
      <c r="D6" s="10"/>
      <c r="E6" s="14"/>
      <c r="F6" s="10"/>
      <c r="G6" s="66"/>
      <c r="H6" s="10"/>
      <c r="I6" s="14"/>
      <c r="J6" s="10"/>
      <c r="K6" s="10"/>
      <c r="L6" s="11"/>
    </row>
    <row r="7" spans="1:14" ht="27.95" customHeight="1" x14ac:dyDescent="0.35">
      <c r="A7" s="3" t="s">
        <v>5</v>
      </c>
      <c r="B7" s="15">
        <v>0.3</v>
      </c>
      <c r="C7" s="5">
        <v>0</v>
      </c>
      <c r="D7" s="6">
        <v>1000</v>
      </c>
      <c r="E7" s="13">
        <v>0.3</v>
      </c>
      <c r="F7" s="7">
        <f>SUM(D7*E7)</f>
        <v>300</v>
      </c>
      <c r="G7" s="66"/>
      <c r="H7" s="7">
        <f>SUM(F7*G3)</f>
        <v>150</v>
      </c>
      <c r="I7" s="13">
        <v>0.05</v>
      </c>
      <c r="J7" s="7">
        <f>SUM(H7*I7)</f>
        <v>7.5</v>
      </c>
      <c r="K7" s="8">
        <v>197</v>
      </c>
      <c r="L7" s="12">
        <f>SUM(J7*K7)</f>
        <v>1477.5</v>
      </c>
      <c r="M7" s="16">
        <f>SUM(L7*B7)</f>
        <v>443.25</v>
      </c>
      <c r="N7" s="17">
        <f>SUM(L7-M7)</f>
        <v>1034.25</v>
      </c>
    </row>
    <row r="8" spans="1:14" ht="27.95" customHeight="1" x14ac:dyDescent="0.35">
      <c r="A8" s="9" t="s">
        <v>34</v>
      </c>
      <c r="B8" s="10"/>
      <c r="C8" s="10"/>
      <c r="D8" s="10"/>
      <c r="E8" s="14"/>
      <c r="F8" s="10"/>
      <c r="G8" s="66"/>
      <c r="H8" s="10"/>
      <c r="I8" s="14"/>
      <c r="J8" s="10"/>
      <c r="K8" s="10"/>
      <c r="L8" s="11"/>
    </row>
    <row r="9" spans="1:14" ht="27.95" customHeight="1" x14ac:dyDescent="0.35">
      <c r="A9" s="3" t="s">
        <v>1</v>
      </c>
      <c r="B9" s="4">
        <v>0.54</v>
      </c>
      <c r="C9" s="5">
        <v>0</v>
      </c>
      <c r="D9" s="6">
        <v>1000</v>
      </c>
      <c r="E9" s="13">
        <v>0.5</v>
      </c>
      <c r="F9" s="7">
        <f>SUM(D9*E9)</f>
        <v>500</v>
      </c>
      <c r="G9" s="67"/>
      <c r="H9" s="7">
        <f>SUM(F9*G3)</f>
        <v>250</v>
      </c>
      <c r="I9" s="13">
        <v>0.06</v>
      </c>
      <c r="J9" s="7">
        <f>SUM(H9*I9)</f>
        <v>15</v>
      </c>
      <c r="K9" s="8">
        <v>197</v>
      </c>
      <c r="L9" s="12">
        <f>SUM(J9*K9)</f>
        <v>2955</v>
      </c>
      <c r="N9" s="17">
        <f>SUM(L9-(B9*1.7))</f>
        <v>2954.0819999999999</v>
      </c>
    </row>
    <row r="10" spans="1:14" ht="28.7" customHeight="1" x14ac:dyDescent="0.7">
      <c r="A10" s="49" t="s">
        <v>35</v>
      </c>
      <c r="B10" s="50"/>
      <c r="C10" s="50"/>
      <c r="D10" s="49"/>
      <c r="E10" s="51"/>
      <c r="F10" s="52"/>
      <c r="G10" s="53"/>
      <c r="H10" s="54"/>
      <c r="I10" s="51"/>
      <c r="J10" s="54"/>
      <c r="K10" s="55"/>
      <c r="L10" s="56"/>
      <c r="M10" s="57"/>
      <c r="N10" s="58"/>
    </row>
    <row r="12" spans="1:14" ht="299.45" customHeight="1" x14ac:dyDescent="0.35">
      <c r="A12" s="69" t="s">
        <v>37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</row>
    <row r="13" spans="1:14" x14ac:dyDescent="0.35">
      <c r="A13"/>
    </row>
    <row r="14" spans="1:14" x14ac:dyDescent="0.35">
      <c r="A14" s="20"/>
    </row>
    <row r="15" spans="1:14" x14ac:dyDescent="0.35">
      <c r="A15" s="19"/>
    </row>
    <row r="16" spans="1:14" x14ac:dyDescent="0.35">
      <c r="A16" s="20"/>
    </row>
    <row r="17" spans="1:1" x14ac:dyDescent="0.35">
      <c r="A17" s="20"/>
    </row>
    <row r="18" spans="1:1" x14ac:dyDescent="0.35">
      <c r="A18" s="20"/>
    </row>
    <row r="19" spans="1:1" x14ac:dyDescent="0.35">
      <c r="A19" s="20"/>
    </row>
  </sheetData>
  <mergeCells count="4">
    <mergeCell ref="G3:G9"/>
    <mergeCell ref="G1:H1"/>
    <mergeCell ref="A12:N12"/>
    <mergeCell ref="J1:N1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"/>
  <sheetViews>
    <sheetView topLeftCell="B1" zoomScaleNormal="100" workbookViewId="0">
      <selection activeCell="F13" sqref="F13"/>
    </sheetView>
  </sheetViews>
  <sheetFormatPr defaultRowHeight="15.75" x14ac:dyDescent="0.25"/>
  <cols>
    <col min="1" max="1" width="9.85546875" customWidth="1"/>
    <col min="2" max="2" width="12.5703125" style="25" customWidth="1"/>
    <col min="3" max="3" width="15.7109375" style="25" customWidth="1"/>
    <col min="4" max="4" width="9.5703125" style="25" customWidth="1"/>
    <col min="5" max="7" width="12.5703125" style="25" customWidth="1"/>
    <col min="8" max="8" width="13" style="25" customWidth="1"/>
    <col min="9" max="9" width="14.7109375" style="25" customWidth="1"/>
    <col min="10" max="10" width="12.5703125" style="25" customWidth="1"/>
    <col min="11" max="11" width="15.42578125" style="25" customWidth="1"/>
    <col min="12" max="12" width="17" style="25" customWidth="1"/>
    <col min="13" max="13" width="16.28515625" style="25" customWidth="1"/>
  </cols>
  <sheetData>
    <row r="1" spans="1:13" ht="26.25" customHeight="1" x14ac:dyDescent="0.3">
      <c r="A1" s="28" t="s">
        <v>2</v>
      </c>
      <c r="B1" s="29" t="s">
        <v>3</v>
      </c>
      <c r="C1" s="29" t="s">
        <v>29</v>
      </c>
      <c r="D1" s="30" t="s">
        <v>4</v>
      </c>
      <c r="E1" s="29" t="s">
        <v>7</v>
      </c>
      <c r="F1" s="30" t="s">
        <v>16</v>
      </c>
      <c r="G1" s="29" t="s">
        <v>21</v>
      </c>
      <c r="H1" s="30" t="s">
        <v>22</v>
      </c>
      <c r="I1" s="29" t="s">
        <v>11</v>
      </c>
      <c r="J1" s="30" t="s">
        <v>8</v>
      </c>
      <c r="K1" s="29" t="s">
        <v>9</v>
      </c>
      <c r="L1" s="30" t="s">
        <v>10</v>
      </c>
      <c r="M1" s="30" t="s">
        <v>23</v>
      </c>
    </row>
    <row r="2" spans="1:13" ht="26.25" customHeight="1" x14ac:dyDescent="0.3">
      <c r="A2" s="31" t="s">
        <v>0</v>
      </c>
      <c r="B2" s="32">
        <v>100</v>
      </c>
      <c r="C2" s="32">
        <v>0.1</v>
      </c>
      <c r="D2" s="42">
        <f>SUM(B2/C2)</f>
        <v>1000</v>
      </c>
      <c r="E2" s="35">
        <v>0.2</v>
      </c>
      <c r="F2" s="42">
        <f>SUM(D2*E2)</f>
        <v>200</v>
      </c>
      <c r="G2" s="36">
        <v>0.3</v>
      </c>
      <c r="H2" s="42">
        <f>SUM(F2*G2)</f>
        <v>60</v>
      </c>
      <c r="I2" s="35">
        <v>0.03</v>
      </c>
      <c r="J2" s="33">
        <f>SUM(H2*I2)</f>
        <v>1.7999999999999998</v>
      </c>
      <c r="K2" s="34">
        <v>197</v>
      </c>
      <c r="L2" s="37">
        <f>SUM(J2*K2)</f>
        <v>354.59999999999997</v>
      </c>
      <c r="M2" s="24">
        <f>SUM(L2-(B2*1.75))</f>
        <v>179.59999999999997</v>
      </c>
    </row>
    <row r="3" spans="1:13" ht="60.75" customHeight="1" x14ac:dyDescent="0.25">
      <c r="A3" s="38" t="s">
        <v>19</v>
      </c>
      <c r="B3" s="39" t="s">
        <v>20</v>
      </c>
      <c r="C3" s="73" t="s">
        <v>30</v>
      </c>
      <c r="D3" s="73"/>
      <c r="E3" s="62" t="s">
        <v>13</v>
      </c>
      <c r="F3" s="62"/>
      <c r="G3" s="62" t="s">
        <v>15</v>
      </c>
      <c r="H3" s="77"/>
      <c r="I3" s="62" t="s">
        <v>14</v>
      </c>
      <c r="J3" s="72" t="s">
        <v>18</v>
      </c>
      <c r="K3" s="72"/>
      <c r="L3" s="72"/>
      <c r="M3" s="72"/>
    </row>
    <row r="4" spans="1:13" ht="30.75" customHeight="1" x14ac:dyDescent="0.4">
      <c r="A4" s="40"/>
      <c r="B4" s="78">
        <f>SUM(B2*1.75)</f>
        <v>175</v>
      </c>
      <c r="C4" s="63" t="s">
        <v>26</v>
      </c>
      <c r="D4" s="64" t="s">
        <v>28</v>
      </c>
      <c r="E4" s="63" t="s">
        <v>27</v>
      </c>
      <c r="F4" s="79"/>
      <c r="G4" s="80" t="s">
        <v>27</v>
      </c>
      <c r="H4" s="79"/>
      <c r="I4" s="63" t="s">
        <v>27</v>
      </c>
      <c r="J4" s="41"/>
      <c r="K4" s="41"/>
      <c r="L4" s="81" t="s">
        <v>31</v>
      </c>
      <c r="M4" s="82">
        <f>SUM(L2-B4)/B4</f>
        <v>1.026285714285714</v>
      </c>
    </row>
    <row r="5" spans="1:13" ht="15" customHeight="1" x14ac:dyDescent="0.25">
      <c r="B5" s="46"/>
      <c r="C5" s="46"/>
      <c r="D5" s="46"/>
      <c r="E5" s="46"/>
      <c r="F5" s="46"/>
      <c r="G5" s="83"/>
      <c r="H5" s="46"/>
      <c r="I5" s="46"/>
      <c r="J5" s="46"/>
      <c r="K5" s="46"/>
      <c r="L5" s="46"/>
      <c r="M5" s="46"/>
    </row>
    <row r="6" spans="1:13" ht="15" customHeight="1" x14ac:dyDescent="0.25">
      <c r="G6" s="26"/>
    </row>
    <row r="7" spans="1:13" ht="15" customHeight="1" x14ac:dyDescent="0.25">
      <c r="G7" s="26"/>
    </row>
    <row r="8" spans="1:13" ht="15" customHeight="1" x14ac:dyDescent="0.25">
      <c r="G8" s="26"/>
    </row>
    <row r="9" spans="1:13" x14ac:dyDescent="0.25">
      <c r="G9" s="27"/>
    </row>
  </sheetData>
  <mergeCells count="2">
    <mergeCell ref="J3:M3"/>
    <mergeCell ref="C3:D3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Старият начин</vt:lpstr>
      <vt:lpstr>Новият начин</vt:lpstr>
      <vt:lpstr>Всички версии</vt:lpstr>
      <vt:lpstr>Семпла версия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2018-06-16T14:00:26Z</dcterms:modified>
</cp:coreProperties>
</file>